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180"/>
  </bookViews>
  <sheets>
    <sheet name="二标段" sheetId="2" r:id="rId1"/>
  </sheets>
  <definedNames>
    <definedName name="_xlnm.Print_Area" localSheetId="0">二标段!$A$1:$M$9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<sst xmlns="http://schemas.openxmlformats.org/spreadsheetml/2006/main" count="33" uniqueCount="23">
  <si>
    <t>附件</t>
  </si>
  <si>
    <t>S94天堂寨支线梁板预制安装及桥面附属招标二标段工抵房源及价格明细表</t>
  </si>
  <si>
    <t>序号</t>
  </si>
  <si>
    <t>标段名称</t>
  </si>
  <si>
    <t>不含税招标控制价</t>
  </si>
  <si>
    <t>含税招标控制价</t>
  </si>
  <si>
    <t>工抵房信息</t>
  </si>
  <si>
    <t>工抵房总价</t>
  </si>
  <si>
    <t>工抵房金额占控制价比例</t>
  </si>
  <si>
    <t>工抵房源</t>
  </si>
  <si>
    <t>产品类型</t>
  </si>
  <si>
    <t>楼号</t>
  </si>
  <si>
    <t>房号</t>
  </si>
  <si>
    <t>面积（㎡）</t>
  </si>
  <si>
    <t>单价（元/㎡）</t>
  </si>
  <si>
    <t>工抵房金额</t>
  </si>
  <si>
    <t>梁板预制安装及桥面附属
二标段</t>
  </si>
  <si>
    <t>淮北龙胤府</t>
  </si>
  <si>
    <t>高层</t>
  </si>
  <si>
    <t>7#</t>
  </si>
  <si>
    <t>7-1503</t>
  </si>
  <si>
    <t>洋房</t>
  </si>
  <si>
    <t>17#</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</si>
</sst>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21">
    <font>
      <sz val="11"/>
      <color theme="1"/>
      <name val="宋体"/>
      <charset val="134"/>
      <scheme val="minor"/>
    </font>
    <font>
      <b/>
      <sz val="16"/>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2" fillId="0" borderId="0">
      <alignment vertical="center"/>
    </xf>
    <xf numFmtId="0" fontId="3" fillId="0" borderId="0">
      <alignment vertical="center"/>
    </xf>
    <xf numFmtId="0" fontId="0" fillId="2" borderId="7">
      <alignment vertical="center"/>
    </xf>
    <xf numFmtId="0" fontId="4" fillId="0" borderId="0">
      <alignment vertical="center"/>
    </xf>
    <xf numFmtId="0" fontId="5" fillId="0" borderId="0">
      <alignment vertical="center"/>
    </xf>
    <xf numFmtId="0" fontId="6" fillId="0" borderId="0">
      <alignment vertical="center"/>
    </xf>
    <xf numFmtId="0" fontId="7" fillId="0" borderId="8">
      <alignment vertical="center"/>
    </xf>
    <xf numFmtId="0" fontId="8" fillId="0" borderId="8">
      <alignment vertical="center"/>
    </xf>
    <xf numFmtId="0" fontId="9" fillId="0" borderId="9">
      <alignment vertical="center"/>
    </xf>
    <xf numFmtId="0" fontId="9" fillId="0" borderId="0">
      <alignment vertical="center"/>
    </xf>
    <xf numFmtId="0" fontId="10" fillId="3" borderId="10">
      <alignment vertical="center"/>
    </xf>
    <xf numFmtId="0" fontId="11" fillId="4" borderId="11">
      <alignment vertical="center"/>
    </xf>
    <xf numFmtId="0" fontId="12" fillId="4" borderId="10">
      <alignment vertical="center"/>
    </xf>
    <xf numFmtId="0" fontId="13" fillId="5" borderId="12">
      <alignment vertical="center"/>
    </xf>
    <xf numFmtId="0" fontId="14" fillId="0" borderId="13">
      <alignment vertical="center"/>
    </xf>
    <xf numFmtId="0" fontId="15" fillId="0" borderId="14">
      <alignment vertical="center"/>
    </xf>
    <xf numFmtId="0" fontId="16" fillId="6" borderId="0">
      <alignment vertical="center"/>
    </xf>
    <xf numFmtId="0" fontId="17" fillId="7" borderId="0">
      <alignment vertical="center"/>
    </xf>
    <xf numFmtId="0" fontId="18" fillId="8" borderId="0">
      <alignment vertical="center"/>
    </xf>
    <xf numFmtId="0" fontId="19" fillId="9" borderId="0">
      <alignment vertical="center"/>
    </xf>
    <xf numFmtId="0" fontId="20" fillId="10" borderId="0">
      <alignment vertical="center"/>
    </xf>
    <xf numFmtId="0" fontId="20" fillId="11" borderId="0">
      <alignment vertical="center"/>
    </xf>
    <xf numFmtId="0" fontId="19" fillId="12" borderId="0">
      <alignment vertical="center"/>
    </xf>
    <xf numFmtId="0" fontId="19" fillId="13" borderId="0">
      <alignment vertical="center"/>
    </xf>
    <xf numFmtId="0" fontId="20" fillId="14" borderId="0">
      <alignment vertical="center"/>
    </xf>
    <xf numFmtId="0" fontId="20" fillId="15" borderId="0">
      <alignment vertical="center"/>
    </xf>
    <xf numFmtId="0" fontId="19" fillId="16" borderId="0">
      <alignment vertical="center"/>
    </xf>
    <xf numFmtId="0" fontId="19" fillId="17" borderId="0">
      <alignment vertical="center"/>
    </xf>
    <xf numFmtId="0" fontId="20" fillId="18" borderId="0">
      <alignment vertical="center"/>
    </xf>
    <xf numFmtId="0" fontId="20" fillId="19" borderId="0">
      <alignment vertical="center"/>
    </xf>
    <xf numFmtId="0" fontId="19" fillId="20" borderId="0">
      <alignment vertical="center"/>
    </xf>
    <xf numFmtId="0" fontId="19" fillId="21" borderId="0">
      <alignment vertical="center"/>
    </xf>
    <xf numFmtId="0" fontId="20" fillId="22" borderId="0">
      <alignment vertical="center"/>
    </xf>
    <xf numFmtId="0" fontId="20" fillId="23" borderId="0">
      <alignment vertical="center"/>
    </xf>
    <xf numFmtId="0" fontId="19" fillId="24" borderId="0">
      <alignment vertical="center"/>
    </xf>
    <xf numFmtId="0" fontId="19" fillId="25" borderId="0">
      <alignment vertical="center"/>
    </xf>
    <xf numFmtId="0" fontId="20" fillId="26" borderId="0">
      <alignment vertical="center"/>
    </xf>
    <xf numFmtId="0" fontId="20" fillId="27" borderId="0">
      <alignment vertical="center"/>
    </xf>
    <xf numFmtId="0" fontId="19" fillId="28" borderId="0">
      <alignment vertical="center"/>
    </xf>
    <xf numFmtId="0" fontId="19" fillId="29" borderId="0">
      <alignment vertical="center"/>
    </xf>
    <xf numFmtId="0" fontId="20" fillId="30" borderId="0">
      <alignment vertical="center"/>
    </xf>
    <xf numFmtId="0" fontId="20" fillId="31" borderId="0">
      <alignment vertical="center"/>
    </xf>
    <xf numFmtId="0" fontId="19" fillId="32" borderId="0">
      <alignment vertical="center"/>
    </xf>
  </cellStyleXfs>
  <cellXfs count="23">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1" fillId="0" borderId="0" xfId="0" applyFont="1" applyAlignment="1">
      <alignment horizontal="center" vertical="center"/>
    </xf>
    <xf numFmtId="176" fontId="1" fillId="0" borderId="0" xfId="0" applyNumberFormat="1" applyFont="1" applyAlignment="1">
      <alignment horizontal="center" vertical="center"/>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1" xfId="0" applyFill="1" applyBorder="1" applyAlignment="1">
      <alignment horizontal="center" vertical="center" wrapText="1"/>
    </xf>
    <xf numFmtId="0" fontId="0" fillId="0" borderId="5" xfId="0" applyBorder="1" applyAlignment="1">
      <alignment horizontal="center" vertical="center" wrapText="1"/>
    </xf>
    <xf numFmtId="176" fontId="0" fillId="0" borderId="5" xfId="0" applyNumberFormat="1" applyBorder="1" applyAlignment="1">
      <alignment horizontal="center" vertical="center" wrapText="1"/>
    </xf>
    <xf numFmtId="0" fontId="0" fillId="0" borderId="6" xfId="0" applyFill="1" applyBorder="1" applyAlignment="1">
      <alignment horizontal="center" vertical="center" wrapText="1"/>
    </xf>
    <xf numFmtId="0" fontId="0" fillId="0" borderId="5" xfId="0" applyFill="1" applyBorder="1" applyAlignment="1">
      <alignment horizontal="center" vertical="center" wrapText="1"/>
    </xf>
    <xf numFmtId="0" fontId="0" fillId="0" borderId="6" xfId="0" applyBorder="1" applyAlignment="1">
      <alignment horizontal="center" vertical="center"/>
    </xf>
    <xf numFmtId="0" fontId="0" fillId="0" borderId="6" xfId="0" applyBorder="1" applyAlignment="1">
      <alignment horizontal="center" vertical="center" wrapText="1"/>
    </xf>
    <xf numFmtId="176" fontId="0" fillId="0" borderId="6" xfId="0" applyNumberFormat="1" applyBorder="1" applyAlignment="1">
      <alignment horizontal="center" vertical="center"/>
    </xf>
    <xf numFmtId="0" fontId="0" fillId="0" borderId="6" xfId="0" applyFill="1" applyBorder="1" applyAlignment="1">
      <alignment horizontal="center" vertical="center"/>
    </xf>
    <xf numFmtId="177" fontId="0" fillId="0" borderId="6" xfId="0" applyNumberFormat="1" applyFill="1" applyBorder="1" applyAlignment="1">
      <alignment horizontal="center" vertical="center"/>
    </xf>
    <xf numFmtId="177" fontId="0" fillId="0" borderId="6" xfId="0" applyNumberFormat="1" applyBorder="1" applyAlignment="1">
      <alignment horizontal="center" vertical="center"/>
    </xf>
    <xf numFmtId="10" fontId="0" fillId="0" borderId="6" xfId="3" applyNumberForma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
  <sheetViews>
    <sheetView tabSelected="1" zoomScale="85" zoomScaleNormal="85" zoomScaleSheetLayoutView="85" workbookViewId="0">
      <selection activeCell="O10" sqref="O10"/>
    </sheetView>
  </sheetViews>
  <sheetFormatPr defaultColWidth="8.88888888888889" defaultRowHeight="14.4"/>
  <cols>
    <col min="1" max="1" width="8.88888888888889" style="1"/>
    <col min="2" max="2" width="19.8703703703704" style="1" customWidth="1"/>
    <col min="3" max="3" width="15.1481481481481" style="1" customWidth="1"/>
    <col min="4" max="4" width="14.7685185185185" style="3" customWidth="1"/>
    <col min="5" max="11" width="17.25" style="1" customWidth="1"/>
    <col min="12" max="12" width="14.7685185185185" style="1" customWidth="1"/>
    <col min="13" max="13" width="15.5555555555556" style="1" customWidth="1"/>
    <col min="14" max="14" width="8.88888888888889" style="1"/>
    <col min="15" max="15" width="14.8888888888889" style="1" customWidth="1"/>
    <col min="16" max="16384" width="8.88888888888889" style="1"/>
  </cols>
  <sheetData>
    <row r="1" spans="1:13">
      <c r="A1" s="1" t="s">
        <v>0</v>
      </c>
    </row>
    <row r="2" s="1" customFormat="1" ht="29" customHeight="1" spans="1:13">
      <c r="A2" s="4" t="s">
        <v>1</v>
      </c>
      <c r="B2" s="4"/>
      <c r="C2" s="4"/>
      <c r="D2" s="5"/>
      <c r="E2" s="4"/>
      <c r="F2" s="4"/>
      <c r="G2" s="4"/>
      <c r="H2" s="4"/>
      <c r="I2" s="4"/>
      <c r="J2" s="4"/>
      <c r="K2" s="4"/>
      <c r="L2" s="4"/>
      <c r="M2" s="4"/>
    </row>
    <row r="3" s="2" customFormat="1" ht="23" customHeight="1" spans="1:13">
      <c r="A3" s="6" t="s">
        <v>2</v>
      </c>
      <c r="B3" s="6" t="s">
        <v>3</v>
      </c>
      <c r="C3" s="6" t="s">
        <v>4</v>
      </c>
      <c r="D3" s="7" t="s">
        <v>5</v>
      </c>
      <c r="E3" s="8" t="s">
        <v>6</v>
      </c>
      <c r="F3" s="9"/>
      <c r="G3" s="9"/>
      <c r="H3" s="9"/>
      <c r="I3" s="9"/>
      <c r="J3" s="9"/>
      <c r="K3" s="10"/>
      <c r="L3" s="11" t="s">
        <v>7</v>
      </c>
      <c r="M3" s="6" t="s">
        <v>8</v>
      </c>
    </row>
    <row r="4" s="2" customFormat="1" ht="23" customHeight="1" spans="1:13">
      <c r="A4" s="12"/>
      <c r="B4" s="12"/>
      <c r="C4" s="12"/>
      <c r="D4" s="13"/>
      <c r="E4" s="14" t="s">
        <v>9</v>
      </c>
      <c r="F4" s="14" t="s">
        <v>10</v>
      </c>
      <c r="G4" s="14" t="s">
        <v>11</v>
      </c>
      <c r="H4" s="14" t="s">
        <v>12</v>
      </c>
      <c r="I4" s="14" t="s">
        <v>13</v>
      </c>
      <c r="J4" s="14" t="s">
        <v>14</v>
      </c>
      <c r="K4" s="14" t="s">
        <v>15</v>
      </c>
      <c r="L4" s="15"/>
      <c r="M4" s="12"/>
    </row>
    <row r="5" s="1" customFormat="1" ht="30" customHeight="1" spans="1:13">
      <c r="A5" s="16">
        <v>1</v>
      </c>
      <c r="B5" s="17" t="s">
        <v>16</v>
      </c>
      <c r="C5" s="16">
        <f>D5/1.09</f>
        <v>25705962.5365912</v>
      </c>
      <c r="D5" s="18">
        <v>28019499.1648844</v>
      </c>
      <c r="E5" s="19" t="s">
        <v>17</v>
      </c>
      <c r="F5" s="19" t="s">
        <v>18</v>
      </c>
      <c r="G5" s="19" t="s">
        <v>19</v>
      </c>
      <c r="H5" s="19" t="s">
        <v>20</v>
      </c>
      <c r="I5" s="19">
        <v>102.34</v>
      </c>
      <c r="J5" s="19">
        <v>7377</v>
      </c>
      <c r="K5" s="20">
        <f>J5*I5</f>
        <v>754962.18</v>
      </c>
      <c r="L5" s="21">
        <f>SUM(K5:K9)</f>
        <v>5737357.88</v>
      </c>
      <c r="M5" s="22">
        <f>L5/D5</f>
        <v>0.204763041845886</v>
      </c>
    </row>
    <row r="6" s="1" customFormat="1" ht="30" customHeight="1" spans="1:13">
      <c r="A6" s="16"/>
      <c r="B6" s="17"/>
      <c r="C6" s="16"/>
      <c r="D6" s="18"/>
      <c r="E6" s="19" t="s">
        <v>17</v>
      </c>
      <c r="F6" s="19" t="s">
        <v>21</v>
      </c>
      <c r="G6" s="19" t="s">
        <v>22</v>
      </c>
      <c r="H6" s="19">
        <v>801</v>
      </c>
      <c r="I6" s="19">
        <v>139.99</v>
      </c>
      <c r="J6" s="19">
        <v>9590</v>
      </c>
      <c r="K6" s="20">
        <f>J6*I6</f>
        <v>1342504.1</v>
      </c>
      <c r="L6" s="21"/>
      <c r="M6" s="22"/>
    </row>
    <row r="7" s="1" customFormat="1" ht="30" customHeight="1" spans="1:13">
      <c r="A7" s="16"/>
      <c r="B7" s="17"/>
      <c r="C7" s="16"/>
      <c r="D7" s="18"/>
      <c r="E7" s="19" t="s">
        <v>17</v>
      </c>
      <c r="F7" s="19" t="s">
        <v>21</v>
      </c>
      <c r="G7" s="19" t="s">
        <v>22</v>
      </c>
      <c r="H7" s="19">
        <v>804</v>
      </c>
      <c r="I7" s="19">
        <v>127.18</v>
      </c>
      <c r="J7" s="19">
        <v>9490</v>
      </c>
      <c r="K7" s="20">
        <f>J7*I7</f>
        <v>1206938.2</v>
      </c>
      <c r="L7" s="21"/>
      <c r="M7" s="22"/>
    </row>
    <row r="8" s="1" customFormat="1" ht="30" customHeight="1" spans="1:13">
      <c r="A8" s="16"/>
      <c r="B8" s="17"/>
      <c r="C8" s="16"/>
      <c r="D8" s="18"/>
      <c r="E8" s="19" t="s">
        <v>17</v>
      </c>
      <c r="F8" s="19" t="s">
        <v>21</v>
      </c>
      <c r="G8" s="19" t="s">
        <v>22</v>
      </c>
      <c r="H8" s="19">
        <v>903</v>
      </c>
      <c r="I8" s="19">
        <v>127.18</v>
      </c>
      <c r="J8" s="19">
        <v>9540</v>
      </c>
      <c r="K8" s="20">
        <f>J8*I8</f>
        <v>1213297.2</v>
      </c>
      <c r="L8" s="21"/>
      <c r="M8" s="22"/>
    </row>
    <row r="9" s="1" customFormat="1" ht="30" customHeight="1" spans="1:13">
      <c r="A9" s="16"/>
      <c r="B9" s="17"/>
      <c r="C9" s="16"/>
      <c r="D9" s="18"/>
      <c r="E9" s="19" t="s">
        <v>17</v>
      </c>
      <c r="F9" s="19" t="s">
        <v>21</v>
      </c>
      <c r="G9" s="19" t="s">
        <v>22</v>
      </c>
      <c r="H9" s="19">
        <v>904</v>
      </c>
      <c r="I9" s="19">
        <v>127.18</v>
      </c>
      <c r="J9" s="19">
        <v>9590</v>
      </c>
      <c r="K9" s="20">
        <f>J9*I9</f>
        <v>1219656.2</v>
      </c>
      <c r="L9" s="21"/>
      <c r="M9" s="22"/>
    </row>
  </sheetData>
  <mergeCells count="14">
    <mergeCell ref="A2:M2"/>
    <mergeCell ref="E3:K3"/>
    <mergeCell ref="A3:A4"/>
    <mergeCell ref="A5:A9"/>
    <mergeCell ref="B3:B4"/>
    <mergeCell ref="B5:B9"/>
    <mergeCell ref="C3:C4"/>
    <mergeCell ref="C5:C9"/>
    <mergeCell ref="D3:D4"/>
    <mergeCell ref="D5:D9"/>
    <mergeCell ref="L3:L4"/>
    <mergeCell ref="L5:L9"/>
    <mergeCell ref="M3:M4"/>
    <mergeCell ref="M5:M9"/>
  </mergeCells>
  <pageMargins left="0.7" right="0.7" top="0.75" bottom="0.75" header="0.3" footer="0.3"/>
  <pageSetup paperSize="9" scale="57" orientation="landscape"/>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1</vt:i4>
      </vt:variant>
    </vt:vector>
  </HeadingPairs>
  <TitlesOfParts>
    <vt:vector size="1" baseType="lpstr">
      <vt:lpstr>二标段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2023-05-12T11:15:00Z</dcterms:created>
  <dcterms:modified xsi:type="dcterms:W3CDTF">2026-05-15T01:59:51Z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KSOReadingLayout">
    <vt:bool>true</vt:bool>
  </property>
  <property fmtid="{D5CDD505-2E9C-101B-9397-08002B2CF9AE}" pid="4" name="ICV">
    <vt:lpwstr>CD023BAEC0E9488EBCBFD2876D5C9570_13</vt:lpwstr>
  </property>
  <property fmtid="{D5CDD505-2E9C-101B-9397-08002B2CF9AE}" pid="5" name="CalculationRule">
    <vt:i4>0</vt:i4>
  </property>
</Properties>
</file>